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51F4B0F-61A1-4FB9-AB2B-EF971C010D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0 NOVIEMBRE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1" i="1" l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Q40" i="1"/>
  <c r="P40" i="1"/>
  <c r="O40" i="1"/>
  <c r="M40" i="1"/>
  <c r="L40" i="1"/>
  <c r="K40" i="1"/>
  <c r="J40" i="1"/>
  <c r="I40" i="1"/>
  <c r="H40" i="1"/>
  <c r="G40" i="1"/>
  <c r="F40" i="1"/>
  <c r="Q28" i="1"/>
  <c r="P28" i="1"/>
  <c r="O28" i="1"/>
  <c r="M28" i="1"/>
  <c r="L28" i="1"/>
  <c r="K28" i="1"/>
  <c r="J28" i="1"/>
  <c r="I28" i="1"/>
  <c r="H28" i="1"/>
  <c r="G28" i="1"/>
  <c r="F28" i="1"/>
  <c r="Q20" i="1"/>
  <c r="P20" i="1"/>
  <c r="O20" i="1"/>
  <c r="M20" i="1"/>
  <c r="L20" i="1"/>
  <c r="K20" i="1"/>
  <c r="J20" i="1"/>
  <c r="I20" i="1"/>
  <c r="H20" i="1"/>
  <c r="G20" i="1"/>
  <c r="F20" i="1"/>
  <c r="Q18" i="1"/>
  <c r="P18" i="1"/>
  <c r="O18" i="1"/>
  <c r="M18" i="1"/>
  <c r="L18" i="1"/>
  <c r="K18" i="1"/>
  <c r="J18" i="1"/>
  <c r="I18" i="1"/>
  <c r="H18" i="1"/>
  <c r="G18" i="1"/>
  <c r="F18" i="1"/>
  <c r="Q11" i="1"/>
  <c r="P11" i="1"/>
  <c r="O11" i="1"/>
  <c r="M11" i="1"/>
  <c r="L11" i="1"/>
  <c r="K11" i="1"/>
  <c r="J11" i="1"/>
  <c r="I11" i="1"/>
  <c r="H11" i="1"/>
  <c r="G11" i="1"/>
  <c r="F11" i="1"/>
  <c r="Q8" i="1"/>
  <c r="P8" i="1"/>
  <c r="O8" i="1"/>
  <c r="M8" i="1"/>
  <c r="L8" i="1"/>
  <c r="K8" i="1"/>
  <c r="J8" i="1"/>
  <c r="I8" i="1"/>
  <c r="H8" i="1"/>
  <c r="G8" i="1"/>
  <c r="F8" i="1"/>
  <c r="F41" i="1" l="1"/>
  <c r="L41" i="1"/>
  <c r="P41" i="1"/>
  <c r="G29" i="1"/>
  <c r="G41" i="1" s="1"/>
  <c r="K29" i="1"/>
  <c r="K41" i="1" s="1"/>
  <c r="O29" i="1"/>
  <c r="O41" i="1" s="1"/>
  <c r="H29" i="1"/>
  <c r="H41" i="1" s="1"/>
  <c r="L29" i="1"/>
  <c r="Q29" i="1"/>
  <c r="Q41" i="1" s="1"/>
  <c r="I29" i="1"/>
  <c r="I41" i="1" s="1"/>
  <c r="M29" i="1"/>
  <c r="M41" i="1" s="1"/>
  <c r="F29" i="1"/>
  <c r="J29" i="1"/>
  <c r="J41" i="1" s="1"/>
  <c r="P29" i="1"/>
</calcChain>
</file>

<file path=xl/sharedStrings.xml><?xml version="1.0" encoding="utf-8"?>
<sst xmlns="http://schemas.openxmlformats.org/spreadsheetml/2006/main" count="208" uniqueCount="91">
  <si>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</si>
  <si>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</si>
  <si>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</si>
  <si>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</si>
  <si>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</si>
  <si>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</si>
  <si>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</si>
  <si>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</si>
  <si>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</si>
  <si>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</si>
  <si>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</si>
  <si>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</si>
  <si>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</si>
  <si>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</si>
  <si>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</si>
  <si>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</si>
  <si>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</si>
  <si>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</si>
  <si>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</si>
  <si>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</si>
  <si>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</si>
  <si>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</si>
  <si>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</si>
  <si>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</si>
  <si>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</si>
  <si>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</si>
  <si>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</si>
  <si>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</si>
  <si>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</si>
  <si>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</si>
  <si>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</si>
  <si>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</si>
  <si>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A-03-03-01-053</t>
  </si>
  <si>
    <t>FONDO DE PROTECCIÓN DE JUSTICIA. DECRETO 1890 DE 1999 Y DECRETO 200 DE 2003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</si>
  <si>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</si>
  <si>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</si>
  <si>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</si>
  <si>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</si>
  <si>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A-03-04-02-014</t>
  </si>
  <si>
    <t>AUXILIOS FUNERARIOS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</si>
  <si>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</si>
  <si>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</si>
  <si>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</si>
  <si>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</si>
  <si>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</si>
  <si>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</si>
  <si>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</si>
  <si>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</si>
  <si>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</si>
  <si>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</si>
  <si>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</si>
  <si>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</si>
  <si>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SSF</t>
  </si>
  <si>
    <t>11</t>
  </si>
  <si>
    <t>A-08-04-04</t>
  </si>
  <si>
    <t>CONTRIBUCIÓN DE VALORIZACIÓN MUNICIPAL</t>
  </si>
  <si>
    <t>A-08-05</t>
  </si>
  <si>
    <t>MULTAS, SANCIONES E INTERESES DE MORA</t>
  </si>
  <si>
    <t>C-2504-1000-1</t>
  </si>
  <si>
    <t>14</t>
  </si>
  <si>
    <t>FORTALECIMIENTO DE LA PROCURADURÍA GENERAL DE LA NACIÓN PARA EL EJERCICIO DEL CONTROL PÚBLICO  NACIONAL</t>
  </si>
  <si>
    <t>C-2599-1000-5</t>
  </si>
  <si>
    <t>MEJORAMIENTO DE LA GESTIÓN INSTITUCIONAL DE LA PROCURADURÍA GENERAL DE LA NACIÓN A NIVEL  NACIONAL</t>
  </si>
  <si>
    <t>C-2599-1000-6</t>
  </si>
  <si>
    <t>MANTENIMIENTO DE SEDES DE LA PROCURADURIA GENERAL DE LA NACIÓN -  NACIONAL</t>
  </si>
  <si>
    <t>C-2599-1000-7</t>
  </si>
  <si>
    <t>ACTUALIZACIÓN DE LA PLATAFORMA TECNOLÓGICA DE LA PROCURADURÍA GENERAL DE LA NACIÓN -    NACIONAL</t>
  </si>
  <si>
    <t>C-2599-1000-8</t>
  </si>
  <si>
    <t>MEJORAMIENTO DE LA GESTIÓN DOCUMENTAL Y DIGITALIZACIÓN DEL FONDO DOCUMENTAL DE  LA PROCURADURÍA GENERAL DE LA NACIÓN A NIVEL   NACIONAL</t>
  </si>
  <si>
    <t>C-2599-1000-9</t>
  </si>
  <si>
    <t>ADECUACIÓN Y DOTACIÓN DE LA INFRAESTRUCTURA FÍSICA ASOCIADA A LA IMPLEMENTACIÓN DE SALAS DE AUDIENCIA Y CONFERENCIA DE LA PROCURADURÍA GENERAL DE LA NACIÓN EN LAS PROCURADURÍAS REGIONALES Y PROVINCIALES DEL TERRITORIO   NACIONAL</t>
  </si>
  <si>
    <t>C-2599-1000-10</t>
  </si>
  <si>
    <t>RECONSTRUCCIÓN REFORZAMIENTO ESTRUCTURAL DE LA SEDE PRINCIPAL DE LA PROCURADURÍA GENERAL DE LA NACIÓN - BOGOTÁ</t>
  </si>
  <si>
    <t>C-2599-1000-11</t>
  </si>
  <si>
    <t>FORTALECIMIENTO DEL SISTEMA UNIFICADO DEL REPORTE Y CONSULTA DE LA INFORMACIÓN DISCIPLINARIA A NIVEL NACIONAL</t>
  </si>
  <si>
    <t>C-2599-1000-13</t>
  </si>
  <si>
    <t>ADQUISICIÓN DE SEDES PARA LA PROCURADURÍA GENERAL DE LA NACIÓN, A NIVEL NACIONAL</t>
  </si>
  <si>
    <t>C-2599-1000-15</t>
  </si>
  <si>
    <t>CONSTRUCCION DE SEDES EN INMUEBLES DE PROPIEDAD DE LA PROCURADURIA GENERAL DE LA NACION A NIVEL   NACIONAL</t>
  </si>
  <si>
    <t>%</t>
  </si>
  <si>
    <t>Entidad:</t>
  </si>
  <si>
    <t>PROCURADURIA GENERAL DE LA NACIÓN - GESTION GENERAL</t>
  </si>
  <si>
    <t>NOVIEMBRE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</si>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</sst>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0" xfId="0" applyFont="1" applyAlignment="1">
      <alignment vertical="center" readingOrder="1"/>
    </xf>
    <xf numFmtId="0" fontId="2" fillId="0" borderId="0" xfId="0" applyFont="1" applyAlignment="1">
      <alignment horizontal="left" vertical="center" readingOrder="1"/>
    </xf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4" fontId="3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4" fontId="3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2" applyNumberFormat="1" applyFont="1" applyFill="1" applyBorder="1" applyAlignment="1">
      <alignment horizontal="right" vertical="center" wrapText="1" readingOrder="1"/>
    </xf>
    <xf numFmtId="4" fontId="2" fillId="0" borderId="1" xfId="1" applyNumberFormat="1" applyFont="1" applyFill="1" applyBorder="1" applyAlignment="1">
      <alignment horizontal="right" vertical="center" wrapText="1" readingOrder="1"/>
    </xf>
    <xf numFmtId="4" fontId="3" fillId="2" borderId="1" xfId="1" applyNumberFormat="1" applyFont="1" applyFill="1" applyBorder="1" applyAlignment="1">
      <alignment horizontal="right" vertical="center" wrapText="1" readingOrder="1"/>
    </xf>
    <xf numFmtId="10" fontId="2" fillId="0" borderId="1" xfId="1" applyNumberFormat="1" applyFont="1" applyFill="1" applyBorder="1" applyAlignment="1">
      <alignment horizontal="right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"/>
  <sheetViews>
    <sheetView showGridLines="0"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RowHeight="11.25" x14ac:dyDescent="0.2"/>
  <cols>
    <col min="1" max="1" width="13.7109375" style="5" customWidth="1"/>
    <col min="2" max="2" width="9.5703125" style="5" customWidth="1"/>
    <col min="3" max="3" width="8" style="5" customWidth="1"/>
    <col min="4" max="4" width="9.5703125" style="5" customWidth="1"/>
    <col min="5" max="5" width="27.5703125" style="5" customWidth="1"/>
    <col min="6" max="13" width="18.85546875" style="5" customWidth="1"/>
    <col min="14" max="14" width="7.7109375" style="5" customWidth="1"/>
    <col min="15" max="17" width="18.85546875" style="5" customWidth="1"/>
    <col min="18" max="18" width="7.7109375" style="5" customWidth="1"/>
    <col min="19" max="16384" width="11.42578125" style="5"/>
  </cols>
  <sheetData>
    <row r="1" spans="1:18" x14ac:dyDescent="0.2">
      <c r="A1" s="6" t="s">
        <v>0</v>
      </c>
      <c r="B1" s="6"/>
      <c r="C1" s="7">
        <v>2021</v>
      </c>
      <c r="D1" s="6"/>
      <c r="E1" s="6"/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  <c r="M1" s="4" t="s">
        <v>1</v>
      </c>
      <c r="N1" s="4"/>
      <c r="O1" s="4" t="s">
        <v>1</v>
      </c>
      <c r="P1" s="4" t="s">
        <v>1</v>
      </c>
      <c r="Q1" s="4" t="s">
        <v>1</v>
      </c>
      <c r="R1" s="4"/>
    </row>
    <row r="2" spans="1:18" x14ac:dyDescent="0.2">
      <c r="A2" s="6" t="s">
        <v>80</v>
      </c>
      <c r="B2" s="6"/>
      <c r="C2" s="7" t="s">
        <v>81</v>
      </c>
      <c r="D2" s="6"/>
      <c r="E2" s="6"/>
      <c r="F2" s="4"/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/>
      <c r="O2" s="4" t="s">
        <v>1</v>
      </c>
      <c r="P2" s="4" t="s">
        <v>1</v>
      </c>
      <c r="Q2" s="4" t="s">
        <v>1</v>
      </c>
      <c r="R2" s="4"/>
    </row>
    <row r="3" spans="1:18" x14ac:dyDescent="0.2">
      <c r="A3" s="6" t="s">
        <v>2</v>
      </c>
      <c r="B3" s="6"/>
      <c r="C3" s="7" t="s">
        <v>82</v>
      </c>
      <c r="D3" s="6"/>
      <c r="E3" s="6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"/>
      <c r="O3" s="4" t="s">
        <v>1</v>
      </c>
      <c r="P3" s="4" t="s">
        <v>1</v>
      </c>
      <c r="Q3" s="4" t="s">
        <v>1</v>
      </c>
      <c r="R3" s="4"/>
    </row>
    <row r="4" spans="1:18" x14ac:dyDescent="0.2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79</v>
      </c>
      <c r="O4" s="13" t="s">
        <v>16</v>
      </c>
      <c r="P4" s="13" t="s">
        <v>17</v>
      </c>
      <c r="Q4" s="13" t="s">
        <v>18</v>
      </c>
      <c r="R4" s="13" t="s">
        <v>79</v>
      </c>
    </row>
    <row r="5" spans="1:18" x14ac:dyDescent="0.2">
      <c r="A5" s="1" t="s">
        <v>19</v>
      </c>
      <c r="B5" s="2" t="s">
        <v>20</v>
      </c>
      <c r="C5" s="2" t="s">
        <v>21</v>
      </c>
      <c r="D5" s="2" t="s">
        <v>22</v>
      </c>
      <c r="E5" s="3" t="s">
        <v>23</v>
      </c>
      <c r="F5" s="19">
        <v>343714000000</v>
      </c>
      <c r="G5" s="19">
        <v>15969000000</v>
      </c>
      <c r="H5" s="19">
        <v>0</v>
      </c>
      <c r="I5" s="19">
        <v>359683000000</v>
      </c>
      <c r="J5" s="19">
        <v>0</v>
      </c>
      <c r="K5" s="19">
        <v>359683000000</v>
      </c>
      <c r="L5" s="19">
        <v>0</v>
      </c>
      <c r="M5" s="19">
        <v>343295464818</v>
      </c>
      <c r="N5" s="21">
        <f>M5/I5</f>
        <v>0.95443894990310918</v>
      </c>
      <c r="O5" s="19">
        <v>343269624068</v>
      </c>
      <c r="P5" s="19">
        <v>343259805653</v>
      </c>
      <c r="Q5" s="19">
        <v>343259805653</v>
      </c>
      <c r="R5" s="21">
        <f>Q5/I5</f>
        <v>0.95433980936824925</v>
      </c>
    </row>
    <row r="6" spans="1:18" ht="22.5" x14ac:dyDescent="0.2">
      <c r="A6" s="1" t="s">
        <v>24</v>
      </c>
      <c r="B6" s="2" t="s">
        <v>20</v>
      </c>
      <c r="C6" s="2" t="s">
        <v>21</v>
      </c>
      <c r="D6" s="2" t="s">
        <v>22</v>
      </c>
      <c r="E6" s="3" t="s">
        <v>25</v>
      </c>
      <c r="F6" s="19">
        <v>149229000000</v>
      </c>
      <c r="G6" s="19">
        <v>0</v>
      </c>
      <c r="H6" s="19">
        <v>0</v>
      </c>
      <c r="I6" s="19">
        <v>149229000000</v>
      </c>
      <c r="J6" s="19">
        <v>0</v>
      </c>
      <c r="K6" s="19">
        <v>149229000000</v>
      </c>
      <c r="L6" s="19">
        <v>0</v>
      </c>
      <c r="M6" s="19">
        <v>128812237689</v>
      </c>
      <c r="N6" s="21">
        <f t="shared" ref="N6:N41" si="0">M6/I6</f>
        <v>0.8631850222744909</v>
      </c>
      <c r="O6" s="19">
        <v>127831541910</v>
      </c>
      <c r="P6" s="19">
        <v>127830836996</v>
      </c>
      <c r="Q6" s="19">
        <v>127830836996</v>
      </c>
      <c r="R6" s="21">
        <f t="shared" ref="R6:R41" si="1">Q6/I6</f>
        <v>0.85660854790958862</v>
      </c>
    </row>
    <row r="7" spans="1:18" ht="33.75" x14ac:dyDescent="0.2">
      <c r="A7" s="1" t="s">
        <v>26</v>
      </c>
      <c r="B7" s="2" t="s">
        <v>20</v>
      </c>
      <c r="C7" s="2" t="s">
        <v>21</v>
      </c>
      <c r="D7" s="2" t="s">
        <v>22</v>
      </c>
      <c r="E7" s="3" t="s">
        <v>27</v>
      </c>
      <c r="F7" s="19">
        <v>172425000000</v>
      </c>
      <c r="G7" s="19">
        <v>0</v>
      </c>
      <c r="H7" s="19">
        <v>0</v>
      </c>
      <c r="I7" s="19">
        <v>172425000000</v>
      </c>
      <c r="J7" s="19">
        <v>0</v>
      </c>
      <c r="K7" s="19">
        <v>172425000000</v>
      </c>
      <c r="L7" s="19">
        <v>0</v>
      </c>
      <c r="M7" s="19">
        <v>140027889016</v>
      </c>
      <c r="N7" s="21">
        <f t="shared" si="0"/>
        <v>0.81210896920980136</v>
      </c>
      <c r="O7" s="19">
        <v>140022238677</v>
      </c>
      <c r="P7" s="19">
        <v>140018767080</v>
      </c>
      <c r="Q7" s="19">
        <v>140018767080</v>
      </c>
      <c r="R7" s="21">
        <f t="shared" si="1"/>
        <v>0.81205606541974773</v>
      </c>
    </row>
    <row r="8" spans="1:18" x14ac:dyDescent="0.2">
      <c r="A8" s="8"/>
      <c r="B8" s="9"/>
      <c r="C8" s="9"/>
      <c r="D8" s="9"/>
      <c r="E8" s="10" t="s">
        <v>83</v>
      </c>
      <c r="F8" s="11">
        <f>SUM(F5:F7)</f>
        <v>665368000000</v>
      </c>
      <c r="G8" s="20">
        <f t="shared" ref="G8:J8" si="2">SUM(G5:G7)</f>
        <v>15969000000</v>
      </c>
      <c r="H8" s="20">
        <f t="shared" si="2"/>
        <v>0</v>
      </c>
      <c r="I8" s="11">
        <f>SUM(I5:I7)</f>
        <v>681337000000</v>
      </c>
      <c r="J8" s="20">
        <f t="shared" si="2"/>
        <v>0</v>
      </c>
      <c r="K8" s="11">
        <f>SUM(K5:K7)</f>
        <v>681337000000</v>
      </c>
      <c r="L8" s="11">
        <f>SUM(L5:L7)</f>
        <v>0</v>
      </c>
      <c r="M8" s="11">
        <f>SUM(M5:M7)</f>
        <v>612135591523</v>
      </c>
      <c r="N8" s="12">
        <f t="shared" si="0"/>
        <v>0.89843292162762334</v>
      </c>
      <c r="O8" s="11">
        <f>SUM(O5:O7)</f>
        <v>611123404655</v>
      </c>
      <c r="P8" s="11">
        <f>SUM(P5:P7)</f>
        <v>611109409729</v>
      </c>
      <c r="Q8" s="11">
        <f>SUM(Q5:Q7)</f>
        <v>611109409729</v>
      </c>
      <c r="R8" s="12">
        <f t="shared" si="1"/>
        <v>0.89692679207059067</v>
      </c>
    </row>
    <row r="9" spans="1:18" ht="22.5" x14ac:dyDescent="0.2">
      <c r="A9" s="1" t="s">
        <v>28</v>
      </c>
      <c r="B9" s="2" t="s">
        <v>20</v>
      </c>
      <c r="C9" s="2" t="s">
        <v>21</v>
      </c>
      <c r="D9" s="2" t="s">
        <v>22</v>
      </c>
      <c r="E9" s="3" t="s">
        <v>29</v>
      </c>
      <c r="F9" s="19">
        <v>0</v>
      </c>
      <c r="G9" s="19">
        <v>50000000</v>
      </c>
      <c r="H9" s="19">
        <v>0</v>
      </c>
      <c r="I9" s="19">
        <v>50000000</v>
      </c>
      <c r="J9" s="19">
        <v>0</v>
      </c>
      <c r="K9" s="19">
        <v>21340000</v>
      </c>
      <c r="L9" s="19">
        <v>28660000</v>
      </c>
      <c r="M9" s="19">
        <v>21340000</v>
      </c>
      <c r="N9" s="21">
        <f t="shared" si="0"/>
        <v>0.42680000000000001</v>
      </c>
      <c r="O9" s="19">
        <v>0</v>
      </c>
      <c r="P9" s="19">
        <v>0</v>
      </c>
      <c r="Q9" s="19">
        <v>0</v>
      </c>
      <c r="R9" s="21">
        <f t="shared" si="1"/>
        <v>0</v>
      </c>
    </row>
    <row r="10" spans="1:18" ht="22.5" x14ac:dyDescent="0.2">
      <c r="A10" s="1" t="s">
        <v>30</v>
      </c>
      <c r="B10" s="2" t="s">
        <v>20</v>
      </c>
      <c r="C10" s="2" t="s">
        <v>21</v>
      </c>
      <c r="D10" s="2" t="s">
        <v>22</v>
      </c>
      <c r="E10" s="3" t="s">
        <v>31</v>
      </c>
      <c r="F10" s="19">
        <v>32878000000</v>
      </c>
      <c r="G10" s="19">
        <v>0</v>
      </c>
      <c r="H10" s="19">
        <v>773100000</v>
      </c>
      <c r="I10" s="19">
        <v>32104900000</v>
      </c>
      <c r="J10" s="19">
        <v>0</v>
      </c>
      <c r="K10" s="19">
        <v>31144607039.220001</v>
      </c>
      <c r="L10" s="19">
        <v>960292960.77999997</v>
      </c>
      <c r="M10" s="19">
        <v>29544642094.32</v>
      </c>
      <c r="N10" s="21">
        <f t="shared" si="0"/>
        <v>0.92025335990207102</v>
      </c>
      <c r="O10" s="19">
        <v>21270951717.389999</v>
      </c>
      <c r="P10" s="19">
        <v>21126696084.110001</v>
      </c>
      <c r="Q10" s="19">
        <v>20931607840.900002</v>
      </c>
      <c r="R10" s="21">
        <f t="shared" si="1"/>
        <v>0.65197548788191217</v>
      </c>
    </row>
    <row r="11" spans="1:18" ht="22.5" x14ac:dyDescent="0.2">
      <c r="A11" s="8"/>
      <c r="B11" s="9"/>
      <c r="C11" s="9"/>
      <c r="D11" s="9"/>
      <c r="E11" s="10" t="s">
        <v>84</v>
      </c>
      <c r="F11" s="11">
        <f>SUM(F9:F10)</f>
        <v>32878000000</v>
      </c>
      <c r="G11" s="11">
        <f t="shared" ref="G11:Q11" si="3">SUM(G9:G10)</f>
        <v>50000000</v>
      </c>
      <c r="H11" s="11">
        <f t="shared" si="3"/>
        <v>773100000</v>
      </c>
      <c r="I11" s="11">
        <f t="shared" si="3"/>
        <v>32154900000</v>
      </c>
      <c r="J11" s="11">
        <f t="shared" si="3"/>
        <v>0</v>
      </c>
      <c r="K11" s="11">
        <f t="shared" si="3"/>
        <v>31165947039.220001</v>
      </c>
      <c r="L11" s="11">
        <f t="shared" si="3"/>
        <v>988952960.77999997</v>
      </c>
      <c r="M11" s="11">
        <f t="shared" si="3"/>
        <v>29565982094.32</v>
      </c>
      <c r="N11" s="12">
        <f t="shared" si="0"/>
        <v>0.91948605327088562</v>
      </c>
      <c r="O11" s="11">
        <f t="shared" si="3"/>
        <v>21270951717.389999</v>
      </c>
      <c r="P11" s="11">
        <f t="shared" si="3"/>
        <v>21126696084.110001</v>
      </c>
      <c r="Q11" s="11">
        <f t="shared" si="3"/>
        <v>20931607840.900002</v>
      </c>
      <c r="R11" s="12">
        <f t="shared" si="1"/>
        <v>0.65096168362831175</v>
      </c>
    </row>
    <row r="12" spans="1:18" ht="33.75" x14ac:dyDescent="0.2">
      <c r="A12" s="1" t="s">
        <v>32</v>
      </c>
      <c r="B12" s="2" t="s">
        <v>20</v>
      </c>
      <c r="C12" s="2" t="s">
        <v>21</v>
      </c>
      <c r="D12" s="2" t="s">
        <v>22</v>
      </c>
      <c r="E12" s="3" t="s">
        <v>33</v>
      </c>
      <c r="F12" s="19">
        <v>294000000</v>
      </c>
      <c r="G12" s="19">
        <v>0</v>
      </c>
      <c r="H12" s="19">
        <v>0</v>
      </c>
      <c r="I12" s="19">
        <v>294000000</v>
      </c>
      <c r="J12" s="19">
        <v>0</v>
      </c>
      <c r="K12" s="19">
        <v>294000000</v>
      </c>
      <c r="L12" s="19">
        <v>0</v>
      </c>
      <c r="M12" s="19">
        <v>294000000</v>
      </c>
      <c r="N12" s="21">
        <f t="shared" si="0"/>
        <v>1</v>
      </c>
      <c r="O12" s="19">
        <v>237581592</v>
      </c>
      <c r="P12" s="19">
        <v>237581592</v>
      </c>
      <c r="Q12" s="19">
        <v>237581592</v>
      </c>
      <c r="R12" s="21">
        <f t="shared" si="1"/>
        <v>0.80810065306122447</v>
      </c>
    </row>
    <row r="13" spans="1:18" ht="33.75" x14ac:dyDescent="0.2">
      <c r="A13" s="1" t="s">
        <v>34</v>
      </c>
      <c r="B13" s="2" t="s">
        <v>20</v>
      </c>
      <c r="C13" s="2" t="s">
        <v>21</v>
      </c>
      <c r="D13" s="2" t="s">
        <v>22</v>
      </c>
      <c r="E13" s="3" t="s">
        <v>35</v>
      </c>
      <c r="F13" s="19">
        <v>66654000000</v>
      </c>
      <c r="G13" s="19">
        <v>0</v>
      </c>
      <c r="H13" s="19">
        <v>0</v>
      </c>
      <c r="I13" s="19">
        <v>66654000000</v>
      </c>
      <c r="J13" s="19">
        <v>22775000000</v>
      </c>
      <c r="K13" s="19">
        <v>43879000000</v>
      </c>
      <c r="L13" s="19">
        <v>0</v>
      </c>
      <c r="M13" s="19">
        <v>0</v>
      </c>
      <c r="N13" s="21">
        <f t="shared" si="0"/>
        <v>0</v>
      </c>
      <c r="O13" s="19">
        <v>0</v>
      </c>
      <c r="P13" s="19">
        <v>0</v>
      </c>
      <c r="Q13" s="19">
        <v>0</v>
      </c>
      <c r="R13" s="21">
        <f t="shared" si="1"/>
        <v>0</v>
      </c>
    </row>
    <row r="14" spans="1:18" ht="33.75" x14ac:dyDescent="0.2">
      <c r="A14" s="1" t="s">
        <v>36</v>
      </c>
      <c r="B14" s="2" t="s">
        <v>20</v>
      </c>
      <c r="C14" s="2" t="s">
        <v>21</v>
      </c>
      <c r="D14" s="2" t="s">
        <v>22</v>
      </c>
      <c r="E14" s="3" t="s">
        <v>37</v>
      </c>
      <c r="F14" s="19">
        <v>1772000000</v>
      </c>
      <c r="G14" s="19">
        <v>0</v>
      </c>
      <c r="H14" s="19">
        <v>0</v>
      </c>
      <c r="I14" s="19">
        <v>1772000000</v>
      </c>
      <c r="J14" s="19">
        <v>0</v>
      </c>
      <c r="K14" s="19">
        <v>1772000000</v>
      </c>
      <c r="L14" s="19">
        <v>0</v>
      </c>
      <c r="M14" s="19">
        <v>1049168605</v>
      </c>
      <c r="N14" s="21">
        <f t="shared" si="0"/>
        <v>0.59208160553047406</v>
      </c>
      <c r="O14" s="19">
        <v>983395209</v>
      </c>
      <c r="P14" s="19">
        <v>983395209</v>
      </c>
      <c r="Q14" s="19">
        <v>983395209</v>
      </c>
      <c r="R14" s="21">
        <f t="shared" si="1"/>
        <v>0.55496343623024835</v>
      </c>
    </row>
    <row r="15" spans="1:18" x14ac:dyDescent="0.2">
      <c r="A15" s="1" t="s">
        <v>38</v>
      </c>
      <c r="B15" s="2" t="s">
        <v>20</v>
      </c>
      <c r="C15" s="2" t="s">
        <v>21</v>
      </c>
      <c r="D15" s="2" t="s">
        <v>22</v>
      </c>
      <c r="E15" s="3" t="s">
        <v>39</v>
      </c>
      <c r="F15" s="19">
        <v>0</v>
      </c>
      <c r="G15" s="19">
        <v>80000000</v>
      </c>
      <c r="H15" s="19">
        <v>0</v>
      </c>
      <c r="I15" s="19">
        <v>80000000</v>
      </c>
      <c r="J15" s="19">
        <v>0</v>
      </c>
      <c r="K15" s="19">
        <v>71106150</v>
      </c>
      <c r="L15" s="19">
        <v>8893850</v>
      </c>
      <c r="M15" s="19">
        <v>17478260</v>
      </c>
      <c r="N15" s="21">
        <f t="shared" si="0"/>
        <v>0.21847825000000001</v>
      </c>
      <c r="O15" s="19">
        <v>9085260</v>
      </c>
      <c r="P15" s="19">
        <v>9085260</v>
      </c>
      <c r="Q15" s="19">
        <v>9085260</v>
      </c>
      <c r="R15" s="21">
        <f t="shared" si="1"/>
        <v>0.11356574999999999</v>
      </c>
    </row>
    <row r="16" spans="1:18" x14ac:dyDescent="0.2">
      <c r="A16" s="1" t="s">
        <v>40</v>
      </c>
      <c r="B16" s="2" t="s">
        <v>20</v>
      </c>
      <c r="C16" s="2" t="s">
        <v>21</v>
      </c>
      <c r="D16" s="2" t="s">
        <v>22</v>
      </c>
      <c r="E16" s="3" t="s">
        <v>41</v>
      </c>
      <c r="F16" s="19">
        <v>15000000000</v>
      </c>
      <c r="G16" s="19">
        <v>0</v>
      </c>
      <c r="H16" s="19">
        <v>0</v>
      </c>
      <c r="I16" s="19">
        <v>15000000000</v>
      </c>
      <c r="J16" s="19">
        <v>0</v>
      </c>
      <c r="K16" s="19">
        <v>13214674227</v>
      </c>
      <c r="L16" s="19">
        <v>1785325773</v>
      </c>
      <c r="M16" s="19">
        <v>11786935179</v>
      </c>
      <c r="N16" s="21">
        <f t="shared" si="0"/>
        <v>0.78579567859999999</v>
      </c>
      <c r="O16" s="19">
        <v>11603736835</v>
      </c>
      <c r="P16" s="19">
        <v>11222538595</v>
      </c>
      <c r="Q16" s="19">
        <v>11222538595</v>
      </c>
      <c r="R16" s="21">
        <f t="shared" si="1"/>
        <v>0.74816923966666671</v>
      </c>
    </row>
    <row r="17" spans="1:18" x14ac:dyDescent="0.2">
      <c r="A17" s="1" t="s">
        <v>42</v>
      </c>
      <c r="B17" s="2" t="s">
        <v>20</v>
      </c>
      <c r="C17" s="2" t="s">
        <v>21</v>
      </c>
      <c r="D17" s="2" t="s">
        <v>22</v>
      </c>
      <c r="E17" s="3" t="s">
        <v>43</v>
      </c>
      <c r="F17" s="19">
        <v>4444000000</v>
      </c>
      <c r="G17" s="19">
        <v>0</v>
      </c>
      <c r="H17" s="19">
        <v>0</v>
      </c>
      <c r="I17" s="19">
        <v>4444000000</v>
      </c>
      <c r="J17" s="19">
        <v>0</v>
      </c>
      <c r="K17" s="19">
        <v>1032611485</v>
      </c>
      <c r="L17" s="19">
        <v>3411388515</v>
      </c>
      <c r="M17" s="19">
        <v>705628671</v>
      </c>
      <c r="N17" s="21">
        <f t="shared" si="0"/>
        <v>0.15878232920792079</v>
      </c>
      <c r="O17" s="19">
        <v>584748875</v>
      </c>
      <c r="P17" s="19">
        <v>575912772</v>
      </c>
      <c r="Q17" s="19">
        <v>575912772</v>
      </c>
      <c r="R17" s="21">
        <f t="shared" si="1"/>
        <v>0.12959333303330334</v>
      </c>
    </row>
    <row r="18" spans="1:18" x14ac:dyDescent="0.2">
      <c r="A18" s="8"/>
      <c r="B18" s="9"/>
      <c r="C18" s="9"/>
      <c r="D18" s="9"/>
      <c r="E18" s="10" t="s">
        <v>85</v>
      </c>
      <c r="F18" s="11">
        <f>SUM(F12:F17)</f>
        <v>88164000000</v>
      </c>
      <c r="G18" s="11">
        <f t="shared" ref="G18:Q18" si="4">SUM(G12:G17)</f>
        <v>80000000</v>
      </c>
      <c r="H18" s="11">
        <f t="shared" si="4"/>
        <v>0</v>
      </c>
      <c r="I18" s="11">
        <f t="shared" si="4"/>
        <v>88244000000</v>
      </c>
      <c r="J18" s="11">
        <f t="shared" si="4"/>
        <v>22775000000</v>
      </c>
      <c r="K18" s="11">
        <f t="shared" si="4"/>
        <v>60263391862</v>
      </c>
      <c r="L18" s="11">
        <f t="shared" si="4"/>
        <v>5205608138</v>
      </c>
      <c r="M18" s="11">
        <f t="shared" si="4"/>
        <v>13853210715</v>
      </c>
      <c r="N18" s="12">
        <f t="shared" si="0"/>
        <v>0.15698756533022076</v>
      </c>
      <c r="O18" s="11">
        <f t="shared" si="4"/>
        <v>13418547771</v>
      </c>
      <c r="P18" s="11">
        <f t="shared" si="4"/>
        <v>13028513428</v>
      </c>
      <c r="Q18" s="11">
        <f t="shared" si="4"/>
        <v>13028513428</v>
      </c>
      <c r="R18" s="12">
        <f t="shared" si="1"/>
        <v>0.1476419181814061</v>
      </c>
    </row>
    <row r="19" spans="1:18" x14ac:dyDescent="0.2">
      <c r="A19" s="1" t="s">
        <v>44</v>
      </c>
      <c r="B19" s="2" t="s">
        <v>20</v>
      </c>
      <c r="C19" s="2" t="s">
        <v>21</v>
      </c>
      <c r="D19" s="2" t="s">
        <v>22</v>
      </c>
      <c r="E19" s="3" t="s">
        <v>45</v>
      </c>
      <c r="F19" s="19">
        <v>2202000000</v>
      </c>
      <c r="G19" s="19">
        <v>0</v>
      </c>
      <c r="H19" s="19">
        <v>370000000</v>
      </c>
      <c r="I19" s="19">
        <v>1832000000</v>
      </c>
      <c r="J19" s="19">
        <v>0</v>
      </c>
      <c r="K19" s="19">
        <v>1830000000</v>
      </c>
      <c r="L19" s="19">
        <v>2000000</v>
      </c>
      <c r="M19" s="19">
        <v>1422017922</v>
      </c>
      <c r="N19" s="21">
        <f t="shared" si="0"/>
        <v>0.77621065611353712</v>
      </c>
      <c r="O19" s="19">
        <v>1422017922</v>
      </c>
      <c r="P19" s="19">
        <v>1405667922</v>
      </c>
      <c r="Q19" s="19">
        <v>1405667922</v>
      </c>
      <c r="R19" s="21">
        <f t="shared" si="1"/>
        <v>0.7672859836244541</v>
      </c>
    </row>
    <row r="20" spans="1:18" x14ac:dyDescent="0.2">
      <c r="A20" s="8"/>
      <c r="B20" s="9"/>
      <c r="C20" s="9"/>
      <c r="D20" s="9"/>
      <c r="E20" s="10" t="s">
        <v>86</v>
      </c>
      <c r="F20" s="11">
        <f>SUM(F19)</f>
        <v>2202000000</v>
      </c>
      <c r="G20" s="11">
        <f t="shared" ref="G20:Q20" si="5">SUM(G19)</f>
        <v>0</v>
      </c>
      <c r="H20" s="11">
        <f t="shared" si="5"/>
        <v>370000000</v>
      </c>
      <c r="I20" s="11">
        <f t="shared" si="5"/>
        <v>1832000000</v>
      </c>
      <c r="J20" s="11">
        <f t="shared" si="5"/>
        <v>0</v>
      </c>
      <c r="K20" s="11">
        <f t="shared" si="5"/>
        <v>1830000000</v>
      </c>
      <c r="L20" s="11">
        <f t="shared" si="5"/>
        <v>2000000</v>
      </c>
      <c r="M20" s="11">
        <f t="shared" si="5"/>
        <v>1422017922</v>
      </c>
      <c r="N20" s="12">
        <f t="shared" si="0"/>
        <v>0.77621065611353712</v>
      </c>
      <c r="O20" s="11">
        <f t="shared" si="5"/>
        <v>1422017922</v>
      </c>
      <c r="P20" s="11">
        <f t="shared" si="5"/>
        <v>1405667922</v>
      </c>
      <c r="Q20" s="11">
        <f t="shared" si="5"/>
        <v>1405667922</v>
      </c>
      <c r="R20" s="12">
        <f t="shared" si="1"/>
        <v>0.7672859836244541</v>
      </c>
    </row>
    <row r="21" spans="1:18" x14ac:dyDescent="0.2">
      <c r="A21" s="1" t="s">
        <v>46</v>
      </c>
      <c r="B21" s="2" t="s">
        <v>20</v>
      </c>
      <c r="C21" s="2" t="s">
        <v>21</v>
      </c>
      <c r="D21" s="2" t="s">
        <v>22</v>
      </c>
      <c r="E21" s="3" t="s">
        <v>47</v>
      </c>
      <c r="F21" s="19">
        <v>1000000000</v>
      </c>
      <c r="G21" s="19">
        <v>0</v>
      </c>
      <c r="H21" s="19">
        <v>30000000</v>
      </c>
      <c r="I21" s="19">
        <v>970000000</v>
      </c>
      <c r="J21" s="19">
        <v>0</v>
      </c>
      <c r="K21" s="19">
        <v>946668000</v>
      </c>
      <c r="L21" s="19">
        <v>23332000</v>
      </c>
      <c r="M21" s="19">
        <v>903235214.09000003</v>
      </c>
      <c r="N21" s="21">
        <f t="shared" si="0"/>
        <v>0.93117032380412379</v>
      </c>
      <c r="O21" s="19">
        <v>900354548.09000003</v>
      </c>
      <c r="P21" s="19">
        <v>900188827.65999997</v>
      </c>
      <c r="Q21" s="19">
        <v>899249912.65999997</v>
      </c>
      <c r="R21" s="21">
        <f t="shared" si="1"/>
        <v>0.927061765628866</v>
      </c>
    </row>
    <row r="22" spans="1:18" ht="22.5" x14ac:dyDescent="0.2">
      <c r="A22" s="1" t="s">
        <v>48</v>
      </c>
      <c r="B22" s="2" t="s">
        <v>20</v>
      </c>
      <c r="C22" s="2" t="s">
        <v>21</v>
      </c>
      <c r="D22" s="2" t="s">
        <v>22</v>
      </c>
      <c r="E22" s="3" t="s">
        <v>49</v>
      </c>
      <c r="F22" s="19">
        <v>8000000</v>
      </c>
      <c r="G22" s="19">
        <v>0</v>
      </c>
      <c r="H22" s="19">
        <v>0</v>
      </c>
      <c r="I22" s="19">
        <v>8000000</v>
      </c>
      <c r="J22" s="19">
        <v>0</v>
      </c>
      <c r="K22" s="19">
        <v>7928370</v>
      </c>
      <c r="L22" s="19">
        <v>71630</v>
      </c>
      <c r="M22" s="19">
        <v>1915501.76</v>
      </c>
      <c r="N22" s="21">
        <f t="shared" si="0"/>
        <v>0.23943771999999999</v>
      </c>
      <c r="O22" s="19">
        <v>1909449.76</v>
      </c>
      <c r="P22" s="19">
        <v>1909398.33</v>
      </c>
      <c r="Q22" s="19">
        <v>1909398.33</v>
      </c>
      <c r="R22" s="21">
        <f t="shared" si="1"/>
        <v>0.23867479125000002</v>
      </c>
    </row>
    <row r="23" spans="1:18" ht="22.5" x14ac:dyDescent="0.2">
      <c r="A23" s="1" t="s">
        <v>50</v>
      </c>
      <c r="B23" s="2" t="s">
        <v>20</v>
      </c>
      <c r="C23" s="2" t="s">
        <v>21</v>
      </c>
      <c r="D23" s="2" t="s">
        <v>22</v>
      </c>
      <c r="E23" s="3" t="s">
        <v>51</v>
      </c>
      <c r="F23" s="19">
        <v>0</v>
      </c>
      <c r="G23" s="19">
        <v>930100000</v>
      </c>
      <c r="H23" s="19">
        <v>930100000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1" t="e">
        <f t="shared" si="0"/>
        <v>#DIV/0!</v>
      </c>
      <c r="O23" s="19">
        <v>0</v>
      </c>
      <c r="P23" s="19">
        <v>0</v>
      </c>
      <c r="Q23" s="19">
        <v>0</v>
      </c>
      <c r="R23" s="21" t="e">
        <f t="shared" si="1"/>
        <v>#DIV/0!</v>
      </c>
    </row>
    <row r="24" spans="1:18" ht="22.5" x14ac:dyDescent="0.2">
      <c r="A24" s="1" t="s">
        <v>50</v>
      </c>
      <c r="B24" s="2" t="s">
        <v>20</v>
      </c>
      <c r="C24" s="2" t="s">
        <v>21</v>
      </c>
      <c r="D24" s="2" t="s">
        <v>52</v>
      </c>
      <c r="E24" s="3" t="s">
        <v>51</v>
      </c>
      <c r="F24" s="19">
        <v>0</v>
      </c>
      <c r="G24" s="19">
        <v>930100000</v>
      </c>
      <c r="H24" s="19">
        <v>0</v>
      </c>
      <c r="I24" s="19">
        <v>930100000</v>
      </c>
      <c r="J24" s="19">
        <v>0</v>
      </c>
      <c r="K24" s="19">
        <v>930047559</v>
      </c>
      <c r="L24" s="19">
        <v>52441</v>
      </c>
      <c r="M24" s="19">
        <v>930047559</v>
      </c>
      <c r="N24" s="21">
        <f t="shared" si="0"/>
        <v>0.99994361789054942</v>
      </c>
      <c r="O24" s="19">
        <v>930047559</v>
      </c>
      <c r="P24" s="19">
        <v>930047559</v>
      </c>
      <c r="Q24" s="19">
        <v>930047559</v>
      </c>
      <c r="R24" s="21">
        <f t="shared" si="1"/>
        <v>0.99994361789054942</v>
      </c>
    </row>
    <row r="25" spans="1:18" ht="22.5" x14ac:dyDescent="0.2">
      <c r="A25" s="1" t="s">
        <v>50</v>
      </c>
      <c r="B25" s="2" t="s">
        <v>20</v>
      </c>
      <c r="C25" s="2" t="s">
        <v>53</v>
      </c>
      <c r="D25" s="2" t="s">
        <v>52</v>
      </c>
      <c r="E25" s="3" t="s">
        <v>51</v>
      </c>
      <c r="F25" s="19">
        <v>1119000000</v>
      </c>
      <c r="G25" s="19">
        <v>0</v>
      </c>
      <c r="H25" s="19">
        <v>0</v>
      </c>
      <c r="I25" s="19">
        <v>1119000000</v>
      </c>
      <c r="J25" s="19">
        <v>0</v>
      </c>
      <c r="K25" s="19">
        <v>1119000000</v>
      </c>
      <c r="L25" s="19">
        <v>0</v>
      </c>
      <c r="M25" s="19">
        <v>1119000000</v>
      </c>
      <c r="N25" s="21">
        <f t="shared" si="0"/>
        <v>1</v>
      </c>
      <c r="O25" s="19">
        <v>1119000000</v>
      </c>
      <c r="P25" s="19">
        <v>1119000000</v>
      </c>
      <c r="Q25" s="19">
        <v>1119000000</v>
      </c>
      <c r="R25" s="21">
        <f t="shared" si="1"/>
        <v>1</v>
      </c>
    </row>
    <row r="26" spans="1:18" ht="22.5" x14ac:dyDescent="0.2">
      <c r="A26" s="1" t="s">
        <v>54</v>
      </c>
      <c r="B26" s="2" t="s">
        <v>20</v>
      </c>
      <c r="C26" s="2" t="s">
        <v>21</v>
      </c>
      <c r="D26" s="2" t="s">
        <v>22</v>
      </c>
      <c r="E26" s="3" t="s">
        <v>55</v>
      </c>
      <c r="F26" s="19">
        <v>32000000</v>
      </c>
      <c r="G26" s="19">
        <v>0</v>
      </c>
      <c r="H26" s="19">
        <v>0</v>
      </c>
      <c r="I26" s="19">
        <v>32000000</v>
      </c>
      <c r="J26" s="19">
        <v>0</v>
      </c>
      <c r="K26" s="19">
        <v>10000000</v>
      </c>
      <c r="L26" s="19">
        <v>22000000</v>
      </c>
      <c r="M26" s="19">
        <v>5740600</v>
      </c>
      <c r="N26" s="21">
        <f t="shared" si="0"/>
        <v>0.17939374999999999</v>
      </c>
      <c r="O26" s="19">
        <v>5740600</v>
      </c>
      <c r="P26" s="19">
        <v>5740600</v>
      </c>
      <c r="Q26" s="19">
        <v>5740600</v>
      </c>
      <c r="R26" s="21">
        <f t="shared" si="1"/>
        <v>0.17939374999999999</v>
      </c>
    </row>
    <row r="27" spans="1:18" ht="22.5" x14ac:dyDescent="0.2">
      <c r="A27" s="1" t="s">
        <v>56</v>
      </c>
      <c r="B27" s="2" t="s">
        <v>20</v>
      </c>
      <c r="C27" s="2" t="s">
        <v>21</v>
      </c>
      <c r="D27" s="2" t="s">
        <v>22</v>
      </c>
      <c r="E27" s="3" t="s">
        <v>57</v>
      </c>
      <c r="F27" s="19">
        <v>0</v>
      </c>
      <c r="G27" s="19">
        <v>113000000</v>
      </c>
      <c r="H27" s="19">
        <v>0</v>
      </c>
      <c r="I27" s="19">
        <v>113000000</v>
      </c>
      <c r="J27" s="19">
        <v>0</v>
      </c>
      <c r="K27" s="19">
        <v>113000000</v>
      </c>
      <c r="L27" s="19">
        <v>0</v>
      </c>
      <c r="M27" s="19">
        <v>39754000</v>
      </c>
      <c r="N27" s="21">
        <f t="shared" si="0"/>
        <v>0.35180530973451329</v>
      </c>
      <c r="O27" s="19">
        <v>39754000</v>
      </c>
      <c r="P27" s="19">
        <v>39754000</v>
      </c>
      <c r="Q27" s="19">
        <v>39754000</v>
      </c>
      <c r="R27" s="21">
        <f t="shared" si="1"/>
        <v>0.35180530973451329</v>
      </c>
    </row>
    <row r="28" spans="1:18" ht="22.5" x14ac:dyDescent="0.2">
      <c r="A28" s="8"/>
      <c r="B28" s="9"/>
      <c r="C28" s="9"/>
      <c r="D28" s="9"/>
      <c r="E28" s="10" t="s">
        <v>87</v>
      </c>
      <c r="F28" s="11">
        <f>SUM(F21:F27)</f>
        <v>2159000000</v>
      </c>
      <c r="G28" s="11">
        <f t="shared" ref="G28:Q28" si="6">SUM(G21:G27)</f>
        <v>1973200000</v>
      </c>
      <c r="H28" s="11">
        <f t="shared" si="6"/>
        <v>960100000</v>
      </c>
      <c r="I28" s="11">
        <f t="shared" si="6"/>
        <v>3172100000</v>
      </c>
      <c r="J28" s="11">
        <f t="shared" si="6"/>
        <v>0</v>
      </c>
      <c r="K28" s="11">
        <f t="shared" si="6"/>
        <v>3126643929</v>
      </c>
      <c r="L28" s="11">
        <f t="shared" si="6"/>
        <v>45456071</v>
      </c>
      <c r="M28" s="11">
        <f t="shared" si="6"/>
        <v>2999692874.8499999</v>
      </c>
      <c r="N28" s="12">
        <f t="shared" si="0"/>
        <v>0.94564889973519117</v>
      </c>
      <c r="O28" s="11">
        <f t="shared" si="6"/>
        <v>2996806156.8499999</v>
      </c>
      <c r="P28" s="11">
        <f t="shared" si="6"/>
        <v>2996640384.9899998</v>
      </c>
      <c r="Q28" s="11">
        <f t="shared" si="6"/>
        <v>2995701469.9899998</v>
      </c>
      <c r="R28" s="12">
        <f t="shared" si="1"/>
        <v>0.94439061504681432</v>
      </c>
    </row>
    <row r="29" spans="1:18" x14ac:dyDescent="0.2">
      <c r="A29" s="14"/>
      <c r="B29" s="15"/>
      <c r="C29" s="15"/>
      <c r="D29" s="15"/>
      <c r="E29" s="16" t="s">
        <v>88</v>
      </c>
      <c r="F29" s="17">
        <f>F8+F11+F18+F20+F28</f>
        <v>790771000000</v>
      </c>
      <c r="G29" s="17">
        <f t="shared" ref="G29:Q29" si="7">G8+G11+G18+G20+G28</f>
        <v>18072200000</v>
      </c>
      <c r="H29" s="17">
        <f t="shared" si="7"/>
        <v>2103200000</v>
      </c>
      <c r="I29" s="17">
        <f t="shared" si="7"/>
        <v>806740000000</v>
      </c>
      <c r="J29" s="17">
        <f t="shared" si="7"/>
        <v>22775000000</v>
      </c>
      <c r="K29" s="17">
        <f t="shared" si="7"/>
        <v>777722982830.21997</v>
      </c>
      <c r="L29" s="17">
        <f t="shared" si="7"/>
        <v>6242017169.7799997</v>
      </c>
      <c r="M29" s="17">
        <f t="shared" si="7"/>
        <v>659976495129.16992</v>
      </c>
      <c r="N29" s="18">
        <f t="shared" si="0"/>
        <v>0.81807830915681623</v>
      </c>
      <c r="O29" s="17">
        <f t="shared" si="7"/>
        <v>650231728222.23999</v>
      </c>
      <c r="P29" s="17">
        <f t="shared" si="7"/>
        <v>649666927548.09998</v>
      </c>
      <c r="Q29" s="17">
        <f t="shared" si="7"/>
        <v>649470900389.89001</v>
      </c>
      <c r="R29" s="18">
        <f t="shared" si="1"/>
        <v>0.80505602844769075</v>
      </c>
    </row>
    <row r="30" spans="1:18" ht="45" x14ac:dyDescent="0.2">
      <c r="A30" s="1" t="s">
        <v>58</v>
      </c>
      <c r="B30" s="2" t="s">
        <v>20</v>
      </c>
      <c r="C30" s="2" t="s">
        <v>59</v>
      </c>
      <c r="D30" s="2" t="s">
        <v>22</v>
      </c>
      <c r="E30" s="3" t="s">
        <v>60</v>
      </c>
      <c r="F30" s="19">
        <v>27454000000</v>
      </c>
      <c r="G30" s="19">
        <v>0</v>
      </c>
      <c r="H30" s="19">
        <v>0</v>
      </c>
      <c r="I30" s="19">
        <v>27454000000</v>
      </c>
      <c r="J30" s="19">
        <v>0</v>
      </c>
      <c r="K30" s="19">
        <v>14101656692</v>
      </c>
      <c r="L30" s="19">
        <v>13352343308</v>
      </c>
      <c r="M30" s="19">
        <v>5526837632</v>
      </c>
      <c r="N30" s="21">
        <f t="shared" si="0"/>
        <v>0.20131265505937204</v>
      </c>
      <c r="O30" s="19">
        <v>1469200331.6400001</v>
      </c>
      <c r="P30" s="19">
        <v>1469200331.6400001</v>
      </c>
      <c r="Q30" s="19">
        <v>1469200331.6400001</v>
      </c>
      <c r="R30" s="21">
        <f t="shared" si="1"/>
        <v>5.3514982575945225E-2</v>
      </c>
    </row>
    <row r="31" spans="1:18" ht="45" x14ac:dyDescent="0.2">
      <c r="A31" s="1" t="s">
        <v>61</v>
      </c>
      <c r="B31" s="2" t="s">
        <v>20</v>
      </c>
      <c r="C31" s="2" t="s">
        <v>53</v>
      </c>
      <c r="D31" s="2" t="s">
        <v>22</v>
      </c>
      <c r="E31" s="3" t="s">
        <v>62</v>
      </c>
      <c r="F31" s="19">
        <v>1750000000</v>
      </c>
      <c r="G31" s="19">
        <v>14500000000</v>
      </c>
      <c r="H31" s="19">
        <v>0</v>
      </c>
      <c r="I31" s="19">
        <v>16250000000</v>
      </c>
      <c r="J31" s="19">
        <v>0</v>
      </c>
      <c r="K31" s="19">
        <v>10724299799</v>
      </c>
      <c r="L31" s="19">
        <v>5525700201</v>
      </c>
      <c r="M31" s="19">
        <v>10693878359</v>
      </c>
      <c r="N31" s="21">
        <f t="shared" si="0"/>
        <v>0.65808482209230768</v>
      </c>
      <c r="O31" s="19">
        <v>7389461217</v>
      </c>
      <c r="P31" s="19">
        <v>7389461217</v>
      </c>
      <c r="Q31" s="19">
        <v>7384861217</v>
      </c>
      <c r="R31" s="21">
        <f t="shared" si="1"/>
        <v>0.45445299796923078</v>
      </c>
    </row>
    <row r="32" spans="1:18" ht="33.75" x14ac:dyDescent="0.2">
      <c r="A32" s="1" t="s">
        <v>63</v>
      </c>
      <c r="B32" s="2" t="s">
        <v>20</v>
      </c>
      <c r="C32" s="2" t="s">
        <v>53</v>
      </c>
      <c r="D32" s="2" t="s">
        <v>22</v>
      </c>
      <c r="E32" s="3" t="s">
        <v>64</v>
      </c>
      <c r="F32" s="19">
        <v>5304500000</v>
      </c>
      <c r="G32" s="19">
        <v>3000000000</v>
      </c>
      <c r="H32" s="19">
        <v>0</v>
      </c>
      <c r="I32" s="19">
        <v>8304500000</v>
      </c>
      <c r="J32" s="19">
        <v>0</v>
      </c>
      <c r="K32" s="19">
        <v>7735239112.5</v>
      </c>
      <c r="L32" s="19">
        <v>569260887.5</v>
      </c>
      <c r="M32" s="19">
        <v>7735239112.5</v>
      </c>
      <c r="N32" s="21">
        <f t="shared" si="0"/>
        <v>0.93145151574447593</v>
      </c>
      <c r="O32" s="19">
        <v>841272344.5</v>
      </c>
      <c r="P32" s="19">
        <v>841272344.5</v>
      </c>
      <c r="Q32" s="19">
        <v>841272344.5</v>
      </c>
      <c r="R32" s="21">
        <f t="shared" si="1"/>
        <v>0.10130319037871034</v>
      </c>
    </row>
    <row r="33" spans="1:18" ht="45" x14ac:dyDescent="0.2">
      <c r="A33" s="1" t="s">
        <v>65</v>
      </c>
      <c r="B33" s="2" t="s">
        <v>20</v>
      </c>
      <c r="C33" s="2" t="s">
        <v>53</v>
      </c>
      <c r="D33" s="2" t="s">
        <v>22</v>
      </c>
      <c r="E33" s="3" t="s">
        <v>66</v>
      </c>
      <c r="F33" s="19">
        <v>22405500000</v>
      </c>
      <c r="G33" s="19">
        <v>21124256467</v>
      </c>
      <c r="H33" s="19">
        <v>0</v>
      </c>
      <c r="I33" s="19">
        <v>43529756467</v>
      </c>
      <c r="J33" s="19">
        <v>0</v>
      </c>
      <c r="K33" s="19">
        <v>27721816483.849998</v>
      </c>
      <c r="L33" s="19">
        <v>15807939983.15</v>
      </c>
      <c r="M33" s="19">
        <v>27430125537.849998</v>
      </c>
      <c r="N33" s="21">
        <f t="shared" si="0"/>
        <v>0.63014654259885039</v>
      </c>
      <c r="O33" s="19">
        <v>16086207842.059999</v>
      </c>
      <c r="P33" s="19">
        <v>15890616836.110001</v>
      </c>
      <c r="Q33" s="19">
        <v>15855616838.110001</v>
      </c>
      <c r="R33" s="21">
        <f t="shared" si="1"/>
        <v>0.36424777267316388</v>
      </c>
    </row>
    <row r="34" spans="1:18" ht="56.25" x14ac:dyDescent="0.2">
      <c r="A34" s="1" t="s">
        <v>67</v>
      </c>
      <c r="B34" s="2" t="s">
        <v>20</v>
      </c>
      <c r="C34" s="2" t="s">
        <v>53</v>
      </c>
      <c r="D34" s="2" t="s">
        <v>22</v>
      </c>
      <c r="E34" s="3" t="s">
        <v>68</v>
      </c>
      <c r="F34" s="19">
        <v>5000000000</v>
      </c>
      <c r="G34" s="19">
        <v>0</v>
      </c>
      <c r="H34" s="19">
        <v>0</v>
      </c>
      <c r="I34" s="19">
        <v>5000000000</v>
      </c>
      <c r="J34" s="19">
        <v>0</v>
      </c>
      <c r="K34" s="19">
        <v>554256497.83000004</v>
      </c>
      <c r="L34" s="19">
        <v>4445743502.1700001</v>
      </c>
      <c r="M34" s="19">
        <v>554256497.83000004</v>
      </c>
      <c r="N34" s="21">
        <f t="shared" si="0"/>
        <v>0.11085129956600001</v>
      </c>
      <c r="O34" s="19">
        <v>554256497.83000004</v>
      </c>
      <c r="P34" s="19">
        <v>554256497.83000004</v>
      </c>
      <c r="Q34" s="19">
        <v>554256497.83000004</v>
      </c>
      <c r="R34" s="21">
        <f t="shared" si="1"/>
        <v>0.11085129956600001</v>
      </c>
    </row>
    <row r="35" spans="1:18" ht="101.25" x14ac:dyDescent="0.2">
      <c r="A35" s="1" t="s">
        <v>69</v>
      </c>
      <c r="B35" s="2" t="s">
        <v>20</v>
      </c>
      <c r="C35" s="2" t="s">
        <v>53</v>
      </c>
      <c r="D35" s="2" t="s">
        <v>22</v>
      </c>
      <c r="E35" s="3" t="s">
        <v>70</v>
      </c>
      <c r="F35" s="19">
        <v>5979805655</v>
      </c>
      <c r="G35" s="19">
        <v>0</v>
      </c>
      <c r="H35" s="19">
        <v>0</v>
      </c>
      <c r="I35" s="19">
        <v>5979805655</v>
      </c>
      <c r="J35" s="19">
        <v>0</v>
      </c>
      <c r="K35" s="19">
        <v>0</v>
      </c>
      <c r="L35" s="19">
        <v>5979805655</v>
      </c>
      <c r="M35" s="19">
        <v>0</v>
      </c>
      <c r="N35" s="21">
        <f t="shared" si="0"/>
        <v>0</v>
      </c>
      <c r="O35" s="19">
        <v>0</v>
      </c>
      <c r="P35" s="19">
        <v>0</v>
      </c>
      <c r="Q35" s="19">
        <v>0</v>
      </c>
      <c r="R35" s="21">
        <f t="shared" si="1"/>
        <v>0</v>
      </c>
    </row>
    <row r="36" spans="1:18" ht="45" x14ac:dyDescent="0.2">
      <c r="A36" s="1" t="s">
        <v>71</v>
      </c>
      <c r="B36" s="2" t="s">
        <v>20</v>
      </c>
      <c r="C36" s="2" t="s">
        <v>53</v>
      </c>
      <c r="D36" s="2" t="s">
        <v>22</v>
      </c>
      <c r="E36" s="3" t="s">
        <v>72</v>
      </c>
      <c r="F36" s="19">
        <v>19124281767</v>
      </c>
      <c r="G36" s="19">
        <v>0</v>
      </c>
      <c r="H36" s="19">
        <v>16551281767</v>
      </c>
      <c r="I36" s="19">
        <v>2573000000</v>
      </c>
      <c r="J36" s="19">
        <v>0</v>
      </c>
      <c r="K36" s="19">
        <v>2573000000</v>
      </c>
      <c r="L36" s="19">
        <v>0</v>
      </c>
      <c r="M36" s="19">
        <v>2573000000</v>
      </c>
      <c r="N36" s="21">
        <f t="shared" si="0"/>
        <v>1</v>
      </c>
      <c r="O36" s="19">
        <v>0</v>
      </c>
      <c r="P36" s="19">
        <v>0</v>
      </c>
      <c r="Q36" s="19">
        <v>0</v>
      </c>
      <c r="R36" s="21">
        <f t="shared" si="1"/>
        <v>0</v>
      </c>
    </row>
    <row r="37" spans="1:18" ht="45" x14ac:dyDescent="0.2">
      <c r="A37" s="1" t="s">
        <v>73</v>
      </c>
      <c r="B37" s="2" t="s">
        <v>20</v>
      </c>
      <c r="C37" s="2" t="s">
        <v>53</v>
      </c>
      <c r="D37" s="2" t="s">
        <v>22</v>
      </c>
      <c r="E37" s="3" t="s">
        <v>74</v>
      </c>
      <c r="F37" s="19">
        <v>3910000000</v>
      </c>
      <c r="G37" s="19">
        <v>0</v>
      </c>
      <c r="H37" s="19">
        <v>0</v>
      </c>
      <c r="I37" s="19">
        <v>3910000000</v>
      </c>
      <c r="J37" s="19">
        <v>0</v>
      </c>
      <c r="K37" s="19">
        <v>0</v>
      </c>
      <c r="L37" s="19">
        <v>3910000000</v>
      </c>
      <c r="M37" s="19">
        <v>0</v>
      </c>
      <c r="N37" s="21">
        <f t="shared" si="0"/>
        <v>0</v>
      </c>
      <c r="O37" s="19">
        <v>0</v>
      </c>
      <c r="P37" s="19">
        <v>0</v>
      </c>
      <c r="Q37" s="19">
        <v>0</v>
      </c>
      <c r="R37" s="21">
        <f t="shared" si="1"/>
        <v>0</v>
      </c>
    </row>
    <row r="38" spans="1:18" ht="33.75" x14ac:dyDescent="0.2">
      <c r="A38" s="1" t="s">
        <v>75</v>
      </c>
      <c r="B38" s="2" t="s">
        <v>20</v>
      </c>
      <c r="C38" s="2" t="s">
        <v>53</v>
      </c>
      <c r="D38" s="2" t="s">
        <v>22</v>
      </c>
      <c r="E38" s="3" t="s">
        <v>76</v>
      </c>
      <c r="F38" s="19">
        <v>6619864500</v>
      </c>
      <c r="G38" s="19">
        <v>0</v>
      </c>
      <c r="H38" s="19">
        <v>5619864500</v>
      </c>
      <c r="I38" s="19">
        <v>1000000000</v>
      </c>
      <c r="J38" s="19">
        <v>0</v>
      </c>
      <c r="K38" s="19">
        <v>0</v>
      </c>
      <c r="L38" s="19">
        <v>1000000000</v>
      </c>
      <c r="M38" s="19">
        <v>0</v>
      </c>
      <c r="N38" s="21">
        <f t="shared" si="0"/>
        <v>0</v>
      </c>
      <c r="O38" s="19">
        <v>0</v>
      </c>
      <c r="P38" s="19">
        <v>0</v>
      </c>
      <c r="Q38" s="19">
        <v>0</v>
      </c>
      <c r="R38" s="21">
        <f t="shared" si="1"/>
        <v>0</v>
      </c>
    </row>
    <row r="39" spans="1:18" ht="45" x14ac:dyDescent="0.2">
      <c r="A39" s="1" t="s">
        <v>77</v>
      </c>
      <c r="B39" s="2" t="s">
        <v>20</v>
      </c>
      <c r="C39" s="2" t="s">
        <v>53</v>
      </c>
      <c r="D39" s="2" t="s">
        <v>22</v>
      </c>
      <c r="E39" s="3" t="s">
        <v>78</v>
      </c>
      <c r="F39" s="19">
        <v>3000000000</v>
      </c>
      <c r="G39" s="19">
        <v>0</v>
      </c>
      <c r="H39" s="19">
        <v>1985000000</v>
      </c>
      <c r="I39" s="19">
        <v>1015000000</v>
      </c>
      <c r="J39" s="19">
        <v>0</v>
      </c>
      <c r="K39" s="19">
        <v>1015000000</v>
      </c>
      <c r="L39" s="19">
        <v>0</v>
      </c>
      <c r="M39" s="19">
        <v>1015000000</v>
      </c>
      <c r="N39" s="21">
        <f t="shared" si="0"/>
        <v>1</v>
      </c>
      <c r="O39" s="19">
        <v>0</v>
      </c>
      <c r="P39" s="19">
        <v>0</v>
      </c>
      <c r="Q39" s="19">
        <v>0</v>
      </c>
      <c r="R39" s="21">
        <f t="shared" si="1"/>
        <v>0</v>
      </c>
    </row>
    <row r="40" spans="1:18" x14ac:dyDescent="0.2">
      <c r="A40" s="8"/>
      <c r="B40" s="9"/>
      <c r="C40" s="9"/>
      <c r="D40" s="9"/>
      <c r="E40" s="10" t="s">
        <v>89</v>
      </c>
      <c r="F40" s="11">
        <f>SUM(F30:F39)</f>
        <v>100547951922</v>
      </c>
      <c r="G40" s="11">
        <f t="shared" ref="G40:Q40" si="8">SUM(G30:G39)</f>
        <v>38624256467</v>
      </c>
      <c r="H40" s="11">
        <f t="shared" si="8"/>
        <v>24156146267</v>
      </c>
      <c r="I40" s="11">
        <f t="shared" si="8"/>
        <v>115016062122</v>
      </c>
      <c r="J40" s="11">
        <f t="shared" si="8"/>
        <v>0</v>
      </c>
      <c r="K40" s="11">
        <f t="shared" si="8"/>
        <v>64425268585.18</v>
      </c>
      <c r="L40" s="11">
        <f t="shared" si="8"/>
        <v>50590793536.82</v>
      </c>
      <c r="M40" s="11">
        <f t="shared" si="8"/>
        <v>55528337139.18</v>
      </c>
      <c r="N40" s="12">
        <f t="shared" si="0"/>
        <v>0.48278767430135022</v>
      </c>
      <c r="O40" s="11">
        <f t="shared" si="8"/>
        <v>26340398233.029999</v>
      </c>
      <c r="P40" s="11">
        <f t="shared" si="8"/>
        <v>26144807227.080002</v>
      </c>
      <c r="Q40" s="11">
        <f t="shared" si="8"/>
        <v>26105207229.080002</v>
      </c>
      <c r="R40" s="12">
        <f t="shared" si="1"/>
        <v>0.22697010093589928</v>
      </c>
    </row>
    <row r="41" spans="1:18" x14ac:dyDescent="0.2">
      <c r="A41" s="14"/>
      <c r="B41" s="15"/>
      <c r="C41" s="15"/>
      <c r="D41" s="15"/>
      <c r="E41" s="16" t="s">
        <v>90</v>
      </c>
      <c r="F41" s="17">
        <f>F29+F40</f>
        <v>891318951922</v>
      </c>
      <c r="G41" s="17">
        <f t="shared" ref="G41:Q41" si="9">G29+G40</f>
        <v>56696456467</v>
      </c>
      <c r="H41" s="17">
        <f t="shared" si="9"/>
        <v>26259346267</v>
      </c>
      <c r="I41" s="17">
        <f t="shared" si="9"/>
        <v>921756062122</v>
      </c>
      <c r="J41" s="17">
        <f t="shared" si="9"/>
        <v>22775000000</v>
      </c>
      <c r="K41" s="17">
        <f t="shared" si="9"/>
        <v>842148251415.40002</v>
      </c>
      <c r="L41" s="17">
        <f t="shared" si="9"/>
        <v>56832810706.599998</v>
      </c>
      <c r="M41" s="17">
        <f t="shared" si="9"/>
        <v>715504832268.34998</v>
      </c>
      <c r="N41" s="18">
        <f t="shared" si="0"/>
        <v>0.77624098356474769</v>
      </c>
      <c r="O41" s="17">
        <f t="shared" si="9"/>
        <v>676572126455.27002</v>
      </c>
      <c r="P41" s="17">
        <f t="shared" si="9"/>
        <v>675811734775.17993</v>
      </c>
      <c r="Q41" s="17">
        <f t="shared" si="9"/>
        <v>675576107618.96997</v>
      </c>
      <c r="R41" s="18">
        <f t="shared" si="1"/>
        <v>0.73292287990350469</v>
      </c>
    </row>
  </sheetData>
  <printOptions horizontalCentered="1" verticalCentered="1"/>
  <pageMargins left="0.78740157480314965" right="0.78740157480314965" top="0.78740157480314965" bottom="0.78740157480314965" header="0.78740157480314965" footer="0.78740157480314965"/>
  <pageSetup paperSize="171" scale="4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NOVIEMBRE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cp:lastPrinted>2021-12-14T19:56:06Z</cp:lastPrinted>
  <dcterms:modified xsi:type="dcterms:W3CDTF">2021-12-14T19:56:11Z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